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Variances" sheetId="1" r:id="rId1"/>
    <sheet name="Reserves" sheetId="2" r:id="rId2"/>
  </sheets>
  <definedNames/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<sst xmlns="http://schemas.openxmlformats.org/spreadsheetml/2006/main" count="50" uniqueCount="43">
  <si>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</si>
  <si>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</si>
  <si>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</si>
  <si>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</si>
  <si>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</si>
  <si>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</si>
  <si>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</si>
  <si>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</si>
  <si>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</si>
  <si>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</si>
  <si>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</si>
  <si>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</si>
  <si>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</si>
  <si>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</si>
  <si>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</si>
  <si>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</si>
  <si>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</si>
  <si>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</si>
  <si>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</si>
  <si>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</si>
  <si>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</si>
  <si>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</si>
  <si>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</si>
  <si>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</si>
  <si>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</si>
  <si>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</si>
  <si>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</si>
  <si>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</si>
  <si>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</si>
  <si>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</si>
  <si>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</si>
  <si>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</si>
  <si>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</si>
  <si>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</si>
  <si>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</si>
  <si>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</si>
  <si>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</si>
  <si>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St Martha Parish Council</t>
  </si>
  <si>
    <t>2019/20</t>
  </si>
  <si>
    <t>2020/21</t>
  </si>
  <si>
    <t>The Parish Council are currently proposing to lease a small building (West Lodge) in a conservation area from the Borough Council for use as a Parish Office/Community/Information Centre.  Our change of use application - 20/P/00793 has been agreed by GBC and we have built up a reserve for expenditure related to the project.</t>
  </si>
  <si>
    <t xml:space="preserve">Explanation of variances </t>
  </si>
  <si>
    <t>No printing in 20/21 (£191); +  £96 for IT support; + £394 - 50% to Clerk for 12 mnths cost of tel/BB use at home; + £100 for Cllrs training; + £200 annual subs.;+ Zoom mtgs £187; (£274) no room hire for meetings; + £2002 parish improvements - re-instate seat and repairs to steps.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</si>
</sst>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L16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.75">
      <c r="A2" s="29" t="s">
        <v>16</v>
      </c>
      <c r="B2" s="24"/>
      <c r="C2" s="37" t="s">
        <v>37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17</v>
      </c>
      <c r="C3" s="36"/>
      <c r="L3" s="9"/>
    </row>
    <row r="4" ht="14.25">
      <c r="A4" s="1" t="s">
        <v>35</v>
      </c>
    </row>
    <row r="5" spans="1:13" ht="99" customHeight="1">
      <c r="A5" s="49" t="s">
        <v>36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33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26750</v>
      </c>
      <c r="F11" s="8">
        <v>32405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19</v>
      </c>
      <c r="B13" s="47"/>
      <c r="C13" s="48"/>
      <c r="D13" s="8">
        <v>15030</v>
      </c>
      <c r="F13" s="8">
        <v>15030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665</v>
      </c>
      <c r="F15" s="8">
        <v>470</v>
      </c>
      <c r="G15" s="5">
        <f>F15-D15</f>
        <v>-195</v>
      </c>
      <c r="H15" s="6">
        <f>IF((D15&gt;F15),(D15-F15)/D15,IF(D15&lt;F15,-(D15-F15)/D15,IF(D15=F15,0)))</f>
        <v>0.2932330827067669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Explanation not required, difference less than £200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6140</v>
      </c>
      <c r="F17" s="8">
        <v>6523</v>
      </c>
      <c r="G17" s="5">
        <f>F17-D17</f>
        <v>383</v>
      </c>
      <c r="H17" s="6">
        <f>IF((D17&gt;F17),(D17-F17)/D17,IF(D17&lt;F17,-(D17-F17)/D17,IF(D17=F17,0)))</f>
        <v>0.06237785016286645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20</v>
      </c>
      <c r="B21" s="44"/>
      <c r="C21" s="44"/>
      <c r="D21" s="8">
        <v>3900</v>
      </c>
      <c r="F21" s="8">
        <v>6289</v>
      </c>
      <c r="G21" s="5">
        <f>F21-D21</f>
        <v>2389</v>
      </c>
      <c r="H21" s="6">
        <f>IF((D21&gt;F21),(D21-F21)/D21,IF(D21&lt;F21,-(D21-F21)/D21,IF(D21=F21,0)))</f>
        <v>0.6125641025641025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13" t="s">
        <v>42</v>
      </c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32405</v>
      </c>
      <c r="F23" s="2">
        <f>F11+F13+F15-F17-F19-F21</f>
        <v>35093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 t="s">
        <v>40</v>
      </c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32405</v>
      </c>
      <c r="F26" s="8">
        <v>35093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38369</v>
      </c>
      <c r="F28" s="8">
        <v>39369</v>
      </c>
      <c r="G28" s="5">
        <f>F28-D28</f>
        <v>1000</v>
      </c>
      <c r="H28" s="6">
        <f>IF((D28&gt;F28),(D28-F28)/D28,IF(D28&lt;F28,-(D28-F28)/D28,IF(D28=F28,0)))</f>
        <v>0.026062706872735802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18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21</v>
      </c>
    </row>
    <row r="2" ht="15.75" customHeight="1">
      <c r="A2" s="41" t="s">
        <v>34</v>
      </c>
    </row>
    <row r="3" ht="15">
      <c r="A3" t="s">
        <v>22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23</v>
      </c>
    </row>
    <row r="7" spans="2:4" ht="15">
      <c r="B7" s="34" t="s">
        <v>26</v>
      </c>
      <c r="D7" s="34"/>
    </row>
    <row r="8" spans="2:4" ht="15" customHeight="1">
      <c r="B8" s="34" t="s">
        <v>27</v>
      </c>
      <c r="D8" s="34"/>
    </row>
    <row r="9" spans="2:4" ht="15">
      <c r="B9" s="34" t="s">
        <v>28</v>
      </c>
      <c r="D9" s="34"/>
    </row>
    <row r="10" spans="2:4" ht="15">
      <c r="B10" s="34" t="s">
        <v>29</v>
      </c>
      <c r="D10" s="34"/>
    </row>
    <row r="11" spans="2:4" ht="15">
      <c r="B11" s="34" t="s">
        <v>30</v>
      </c>
      <c r="D11" s="34"/>
    </row>
    <row r="12" spans="2:4" ht="15">
      <c r="B12" s="34" t="s">
        <v>31</v>
      </c>
      <c r="D12" s="34"/>
    </row>
    <row r="13" spans="2:4" ht="15">
      <c r="B13" s="34" t="s">
        <v>32</v>
      </c>
      <c r="D13" s="34"/>
    </row>
    <row r="14" ht="15">
      <c r="E14" s="33">
        <f>SUM(D7:D13)</f>
        <v>0</v>
      </c>
    </row>
    <row r="16" spans="1:4" ht="15">
      <c r="A16" s="31" t="s">
        <v>24</v>
      </c>
      <c r="D16" s="34"/>
    </row>
    <row r="17" ht="15">
      <c r="E17" s="33">
        <f>D16</f>
        <v>0</v>
      </c>
    </row>
    <row r="18" spans="1:6" ht="15.75" thickBot="1">
      <c r="A18" s="31" t="s">
        <v>25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Information Parish Council</cp:lastModifiedBy>
  <cp:lastPrinted>2021-07-06T14:38:53Z</cp:lastPrinted>
  <dcterms:created xsi:type="dcterms:W3CDTF">2012-07-11T10:01:28Z</dcterms:created>
  <dcterms:modified xsi:type="dcterms:W3CDTF">2021-07-06T14:39:07Z</dcterms:modified>
  <cp:category/>
  <cp:version/>
  <cp:contentType/>
  <cp:contentStatus/>
</cp:coreProperties>
</file>